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170" yWindow="-4605" windowWidth="29040" windowHeight="15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Sheet1!$A$50:$O$91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" i="1" l="1"/>
  <c r="F91" i="1"/>
  <c r="L3" i="1" l="1"/>
  <c r="L2" i="1"/>
  <c r="F48" i="1" l="1"/>
  <c r="J91" i="1"/>
  <c r="J48" i="1"/>
</calcChain>
</file>

<file path=xl/sharedStrings.xml><?xml version="1.0" encoding="utf-8"?>
<sst xmlns="http://schemas.openxmlformats.org/spreadsheetml/2006/main" count="542" uniqueCount="189">
  <si>
    <t>TSK</t>
  </si>
  <si>
    <t>A43370</t>
  </si>
  <si>
    <t/>
  </si>
  <si>
    <t>2</t>
  </si>
  <si>
    <t>Ba-60/Hm-20/Hw-20</t>
  </si>
  <si>
    <t>N</t>
  </si>
  <si>
    <t>TKA</t>
  </si>
  <si>
    <t>A83169</t>
  </si>
  <si>
    <t>LS6WJ</t>
  </si>
  <si>
    <t>Bl-60/Pli-30/Sx-10</t>
  </si>
  <si>
    <t>A83162</t>
  </si>
  <si>
    <t>1</t>
  </si>
  <si>
    <t>Fdi-50/Cw-20/Pli-20/Ep-10</t>
  </si>
  <si>
    <t>TKO</t>
  </si>
  <si>
    <t>A72617</t>
  </si>
  <si>
    <t>Fdi-70/At-10/Lw-10/Pli-10</t>
  </si>
  <si>
    <t>TOC</t>
  </si>
  <si>
    <t>A37917</t>
  </si>
  <si>
    <t>Lw-60/Pli-20/Fdi-10/Sx-10</t>
  </si>
  <si>
    <t>Y</t>
  </si>
  <si>
    <t>FG expired, no FC, just NSR status</t>
  </si>
  <si>
    <t>TSN</t>
  </si>
  <si>
    <t>A85769</t>
  </si>
  <si>
    <t>Pli-50/At-40/Sx-10</t>
  </si>
  <si>
    <t>A80778</t>
  </si>
  <si>
    <t>Pli-50/Bl-30/At-20</t>
  </si>
  <si>
    <t>A84768</t>
  </si>
  <si>
    <t>Pli-60/At-40</t>
  </si>
  <si>
    <t>A86114</t>
  </si>
  <si>
    <t>4</t>
  </si>
  <si>
    <t>Pli-60/Bl-20/Sx-20</t>
  </si>
  <si>
    <t>Pli-70/At-20/Bl-10</t>
  </si>
  <si>
    <t>TBA</t>
  </si>
  <si>
    <t>A34730</t>
  </si>
  <si>
    <t>T</t>
  </si>
  <si>
    <t>59</t>
  </si>
  <si>
    <t>Pli-70/Sx-20/FDI-10</t>
  </si>
  <si>
    <t>A70183</t>
  </si>
  <si>
    <t>5</t>
  </si>
  <si>
    <t>Pli-100</t>
  </si>
  <si>
    <t>7</t>
  </si>
  <si>
    <t>A65389</t>
  </si>
  <si>
    <t>3</t>
  </si>
  <si>
    <t>TSO_CODE</t>
  </si>
  <si>
    <t>LICENCE_ID</t>
  </si>
  <si>
    <t>PERMIT_ID</t>
  </si>
  <si>
    <t>BLOCK_ID</t>
  </si>
  <si>
    <t>Countable Conifers</t>
  </si>
  <si>
    <t>SIST_FREE_GROW_IND</t>
  </si>
  <si>
    <t>AREA</t>
  </si>
  <si>
    <t>SSTS_REFERENCE_YEAR</t>
  </si>
  <si>
    <t>Post Fire?</t>
  </si>
  <si>
    <t>Total Conifers</t>
  </si>
  <si>
    <t>INVENTORY SPECIES</t>
  </si>
  <si>
    <t>Comments</t>
  </si>
  <si>
    <t>SU 2, 3, 4 declared FG in 2016</t>
  </si>
  <si>
    <t>Monroe Lake Fires-Cranbrook</t>
  </si>
  <si>
    <t>BCTS</t>
  </si>
  <si>
    <t>Pine Leading (&gt;80%) stands exceeding 20,000, 25,000 or 30,000 countable conifers/ha</t>
  </si>
  <si>
    <t>NON-Pine Leading (&lt;80%) stands exceeding 10,000 countable conifers/ha</t>
  </si>
  <si>
    <t>A18674</t>
  </si>
  <si>
    <t>HYD018</t>
  </si>
  <si>
    <t>HYD019</t>
  </si>
  <si>
    <t>Pli &gt;80</t>
  </si>
  <si>
    <t>DOS</t>
  </si>
  <si>
    <t>DCS</t>
  </si>
  <si>
    <t>TFL15</t>
  </si>
  <si>
    <t>A18698</t>
  </si>
  <si>
    <t>FIN089</t>
  </si>
  <si>
    <t>P02</t>
  </si>
  <si>
    <t>FIN097</t>
  </si>
  <si>
    <t>A55527</t>
  </si>
  <si>
    <r>
      <t>FIN054</t>
    </r>
    <r>
      <rPr>
        <sz val="10"/>
        <color rgb="FFFF0000"/>
        <rFont val="Calibri"/>
        <family val="2"/>
      </rPr>
      <t>*</t>
    </r>
  </si>
  <si>
    <r>
      <t>FIN055</t>
    </r>
    <r>
      <rPr>
        <sz val="10"/>
        <color rgb="FFFF0000"/>
        <rFont val="Calibri"/>
        <family val="2"/>
      </rPr>
      <t>*</t>
    </r>
  </si>
  <si>
    <t>A61106</t>
  </si>
  <si>
    <t>FIN165</t>
  </si>
  <si>
    <t>FIN166</t>
  </si>
  <si>
    <t>FIN050</t>
  </si>
  <si>
    <t>&gt;30000</t>
  </si>
  <si>
    <t>Weyco</t>
  </si>
  <si>
    <t>Lw leading</t>
  </si>
  <si>
    <t>Gorman</t>
  </si>
  <si>
    <t>A18671</t>
  </si>
  <si>
    <t>Hw leading</t>
  </si>
  <si>
    <t>Fdi leading</t>
  </si>
  <si>
    <t>BCTS*</t>
  </si>
  <si>
    <t>DKA</t>
  </si>
  <si>
    <t>A73589</t>
  </si>
  <si>
    <t>A28922</t>
  </si>
  <si>
    <t>Trenna:</t>
  </si>
  <si>
    <t>This is the consolidated list with BCTS blocks added. I have filtered BCTS removing FG=Yes, verifying blanks, and filtering by Max Density thresholds &gt;25k for all NAR &gt;pli80%, and rest at 10k</t>
  </si>
  <si>
    <t>What does this mean:</t>
  </si>
  <si>
    <t>(Plus add Rocky Mtn + Additional BCTS? To Post Fire Ingress ha)</t>
  </si>
  <si>
    <t>…..</t>
  </si>
  <si>
    <t>And I have not X-referenced fire yet, will do so with Dan's help I think</t>
  </si>
  <si>
    <t>Red text is data based on total stems per ha as countables were not provided-we'll need to use these but this will add spacing hectares</t>
  </si>
  <si>
    <t>Here is what I did with these:</t>
  </si>
  <si>
    <t>Section 108 relief of obligation</t>
  </si>
  <si>
    <t>2003 - Section 108 relief of obligation</t>
  </si>
  <si>
    <t>Y/N- Confirmed in the Ministry historic fire boundary GIS layer</t>
  </si>
  <si>
    <t>Koo</t>
  </si>
  <si>
    <t>DONE!</t>
  </si>
  <si>
    <t>BCTS* is the added blocks from the TOSSWG that have not been declared FG but for some reason did not get captured in my BCTS data request…</t>
  </si>
  <si>
    <t>AVERAGE:</t>
  </si>
  <si>
    <t>A18979</t>
  </si>
  <si>
    <t>227</t>
  </si>
  <si>
    <t>4054</t>
  </si>
  <si>
    <t>71</t>
  </si>
  <si>
    <t>A19040</t>
  </si>
  <si>
    <t>105</t>
  </si>
  <si>
    <t>105-119</t>
  </si>
  <si>
    <t>371</t>
  </si>
  <si>
    <t>371-616</t>
  </si>
  <si>
    <t>511</t>
  </si>
  <si>
    <t>511-4</t>
  </si>
  <si>
    <t>511-8</t>
  </si>
  <si>
    <t>DRM</t>
  </si>
  <si>
    <t>4006</t>
  </si>
  <si>
    <t>297-10</t>
  </si>
  <si>
    <t>297-8</t>
  </si>
  <si>
    <t>510-002</t>
  </si>
  <si>
    <t>510-014</t>
  </si>
  <si>
    <t>577-006</t>
  </si>
  <si>
    <t>579-007</t>
  </si>
  <si>
    <t>699-054</t>
  </si>
  <si>
    <t>6</t>
  </si>
  <si>
    <t>2-007</t>
  </si>
  <si>
    <t>437-860</t>
  </si>
  <si>
    <t>438-861</t>
  </si>
  <si>
    <t>107-003</t>
  </si>
  <si>
    <t>903-006</t>
  </si>
  <si>
    <t>903-007</t>
  </si>
  <si>
    <t>228</t>
  </si>
  <si>
    <t>297</t>
  </si>
  <si>
    <t>510</t>
  </si>
  <si>
    <t>577</t>
  </si>
  <si>
    <t>579</t>
  </si>
  <si>
    <t>699</t>
  </si>
  <si>
    <t>A20214_WW</t>
  </si>
  <si>
    <t>133</t>
  </si>
  <si>
    <t>90</t>
  </si>
  <si>
    <t>A73554</t>
  </si>
  <si>
    <t>437</t>
  </si>
  <si>
    <t>438</t>
  </si>
  <si>
    <t>TFL14</t>
  </si>
  <si>
    <t>107</t>
  </si>
  <si>
    <t>903</t>
  </si>
  <si>
    <t>438-866</t>
  </si>
  <si>
    <t>438-898</t>
  </si>
  <si>
    <t>141</t>
  </si>
  <si>
    <t>141-308</t>
  </si>
  <si>
    <t>141-309</t>
  </si>
  <si>
    <t>141-310</t>
  </si>
  <si>
    <t>145</t>
  </si>
  <si>
    <t>145-348</t>
  </si>
  <si>
    <t>149</t>
  </si>
  <si>
    <t>149-481</t>
  </si>
  <si>
    <t>150</t>
  </si>
  <si>
    <t>150-285</t>
  </si>
  <si>
    <t>162</t>
  </si>
  <si>
    <t>162-68</t>
  </si>
  <si>
    <t>170</t>
  </si>
  <si>
    <t>170-70</t>
  </si>
  <si>
    <t>175</t>
  </si>
  <si>
    <t>175-83</t>
  </si>
  <si>
    <t>207</t>
  </si>
  <si>
    <t>207-194</t>
  </si>
  <si>
    <t>225</t>
  </si>
  <si>
    <t>225-227</t>
  </si>
  <si>
    <t>225-512</t>
  </si>
  <si>
    <t>308</t>
  </si>
  <si>
    <t>308-229</t>
  </si>
  <si>
    <t>314</t>
  </si>
  <si>
    <t>314-217</t>
  </si>
  <si>
    <t>510-016</t>
  </si>
  <si>
    <t>86</t>
  </si>
  <si>
    <t>86-223</t>
  </si>
  <si>
    <t>A34210</t>
  </si>
  <si>
    <t>4-44</t>
  </si>
  <si>
    <t>Canfor</t>
  </si>
  <si>
    <t>Bl</t>
  </si>
  <si>
    <t>Sx</t>
  </si>
  <si>
    <t>Lw</t>
  </si>
  <si>
    <t>LW</t>
  </si>
  <si>
    <t>Fd</t>
  </si>
  <si>
    <t>POST HARVEST-no Canfor</t>
  </si>
  <si>
    <t>BCTS and Licensee Spacing Liability_February 3, 2020</t>
  </si>
  <si>
    <t>POST WILDFIRE-no Canfor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</si>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</sst>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rgb="FFFF0000"/>
      <name val="Calibri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 wrapText="1"/>
    </xf>
    <xf numFmtId="164" fontId="3" fillId="0" borderId="5" xfId="1" applyNumberFormat="1" applyFont="1" applyFill="1" applyBorder="1" applyAlignment="1">
      <alignment horizontal="center" vertical="center" wrapText="1"/>
    </xf>
    <xf numFmtId="164" fontId="1" fillId="4" borderId="0" xfId="0" applyNumberFormat="1" applyFont="1" applyFill="1" applyAlignment="1">
      <alignment horizontal="center" vertical="center"/>
    </xf>
    <xf numFmtId="1" fontId="1" fillId="4" borderId="0" xfId="0" applyNumberFormat="1" applyFont="1" applyFill="1" applyAlignment="1">
      <alignment horizontal="center" vertical="center"/>
    </xf>
    <xf numFmtId="0" fontId="3" fillId="0" borderId="7" xfId="1" applyFont="1" applyFill="1" applyBorder="1" applyAlignment="1">
      <alignment horizontal="center" vertical="center" wrapText="1"/>
    </xf>
    <xf numFmtId="164" fontId="3" fillId="0" borderId="7" xfId="1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3" fillId="0" borderId="1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3" fillId="3" borderId="17" xfId="1" applyFont="1" applyFill="1" applyBorder="1" applyAlignment="1">
      <alignment horizontal="center"/>
    </xf>
    <xf numFmtId="0" fontId="3" fillId="3" borderId="18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12" xfId="1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8" fillId="0" borderId="16" xfId="1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15" xfId="0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1" fillId="0" borderId="15" xfId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10" xfId="1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2" fillId="0" borderId="20" xfId="0" applyFont="1" applyFill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164" fontId="1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176893</xdr:colOff>
      <xdr:row>99</xdr:row>
      <xdr:rowOff>68035</xdr:rowOff>
    </xdr:from>
    <xdr:to>
      <xdr:col>12</xdr:col>
      <xdr:colOff>838099</xdr:colOff>
      <xdr:row>108</xdr:row>
      <xdr:rowOff>859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0393" y="9837964"/>
          <a:ext cx="8858250" cy="1647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9"/>
  <sheetViews>
    <sheetView tabSelected="1" topLeftCell="A10" zoomScale="80" zoomScaleNormal="80" workbookViewId="0">
      <selection activeCell="V17" sqref="V17"/>
    </sheetView>
  </sheetViews>
  <sheetFormatPr defaultColWidth="9.140625" defaultRowHeight="15" x14ac:dyDescent="0.25"/>
  <cols>
    <col min="1" max="1" width="9.85546875" style="1" customWidth="1"/>
    <col min="2" max="2" width="10.28515625" style="1" bestFit="1" customWidth="1"/>
    <col min="3" max="3" width="11" style="1" bestFit="1" customWidth="1"/>
    <col min="4" max="4" width="10.42578125" style="1" bestFit="1" customWidth="1"/>
    <col min="5" max="5" width="9.5703125" style="1" bestFit="1" customWidth="1"/>
    <col min="6" max="6" width="18.28515625" style="1" bestFit="1" customWidth="1"/>
    <col min="7" max="7" width="13.42578125" style="1" bestFit="1" customWidth="1"/>
    <col min="8" max="8" width="24.7109375" style="1" bestFit="1" customWidth="1"/>
    <col min="9" max="9" width="8.42578125" style="1" customWidth="1"/>
    <col min="10" max="10" width="9.140625" style="1"/>
    <col min="11" max="11" width="7.7109375" style="1" customWidth="1"/>
    <col min="12" max="12" width="9.7109375" style="1" bestFit="1" customWidth="1"/>
    <col min="13" max="13" width="36.140625" style="1" customWidth="1"/>
    <col min="14" max="16384" width="9.140625" style="1"/>
  </cols>
  <sheetData>
    <row r="2" spans="1:13" x14ac:dyDescent="0.25">
      <c r="J2" s="80" t="s">
        <v>188</v>
      </c>
      <c r="L2" s="60">
        <f>J8+J9+J10+J11+J12+J45+J46+J47+J53+J55+J56+J57+J58+J82+J83+J84+J90</f>
        <v>425.74219999999991</v>
      </c>
      <c r="M2" s="58" t="s">
        <v>187</v>
      </c>
    </row>
    <row r="3" spans="1:13" ht="18.75" x14ac:dyDescent="0.25">
      <c r="B3" s="68" t="s">
        <v>186</v>
      </c>
      <c r="C3" s="68"/>
      <c r="D3" s="68"/>
      <c r="E3" s="68"/>
      <c r="F3" s="68"/>
      <c r="G3" s="68"/>
      <c r="H3" s="68"/>
      <c r="I3" s="79"/>
      <c r="J3" s="81">
        <f>J48+J91</f>
        <v>1156.4989999999998</v>
      </c>
      <c r="L3" s="60">
        <f>SUM(J13:J19)+J54+J80+J81+SUM(J85:J89)</f>
        <v>127.21770000000001</v>
      </c>
      <c r="M3" s="59" t="s">
        <v>185</v>
      </c>
    </row>
    <row r="5" spans="1:13" x14ac:dyDescent="0.25">
      <c r="B5" s="14" t="s">
        <v>43</v>
      </c>
      <c r="C5" s="14" t="s">
        <v>44</v>
      </c>
      <c r="D5" s="14" t="s">
        <v>45</v>
      </c>
      <c r="E5" s="14" t="s">
        <v>46</v>
      </c>
      <c r="F5" s="14" t="s">
        <v>47</v>
      </c>
      <c r="G5" s="14" t="s">
        <v>52</v>
      </c>
      <c r="H5" s="14" t="s">
        <v>53</v>
      </c>
      <c r="I5" s="14" t="s">
        <v>48</v>
      </c>
      <c r="J5" s="14" t="s">
        <v>49</v>
      </c>
      <c r="K5" s="43" t="s">
        <v>50</v>
      </c>
      <c r="L5" s="45" t="s">
        <v>51</v>
      </c>
      <c r="M5" s="44" t="s">
        <v>54</v>
      </c>
    </row>
    <row r="7" spans="1:13" ht="15" customHeight="1" x14ac:dyDescent="0.25">
      <c r="B7" s="72" t="s">
        <v>58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</row>
    <row r="8" spans="1:13" ht="15" customHeight="1" x14ac:dyDescent="0.25">
      <c r="A8" s="31" t="s">
        <v>85</v>
      </c>
      <c r="B8" s="29" t="s">
        <v>86</v>
      </c>
      <c r="C8" s="30" t="s">
        <v>87</v>
      </c>
      <c r="D8" s="30"/>
      <c r="E8" s="30">
        <v>248</v>
      </c>
      <c r="F8" s="34">
        <v>42786</v>
      </c>
      <c r="G8" s="30">
        <v>42786</v>
      </c>
      <c r="H8" s="30" t="s">
        <v>63</v>
      </c>
      <c r="I8" s="30" t="s">
        <v>5</v>
      </c>
      <c r="J8" s="38">
        <v>14</v>
      </c>
      <c r="K8" s="30">
        <v>2015</v>
      </c>
      <c r="L8" s="56" t="s">
        <v>19</v>
      </c>
      <c r="M8" s="47" t="s">
        <v>98</v>
      </c>
    </row>
    <row r="9" spans="1:13" ht="15" customHeight="1" x14ac:dyDescent="0.25">
      <c r="A9" s="28" t="s">
        <v>81</v>
      </c>
      <c r="B9" s="19" t="s">
        <v>64</v>
      </c>
      <c r="C9" s="4" t="s">
        <v>82</v>
      </c>
      <c r="D9" s="4">
        <v>350</v>
      </c>
      <c r="E9" s="4">
        <v>1</v>
      </c>
      <c r="F9" s="33">
        <v>48943</v>
      </c>
      <c r="G9" s="4">
        <v>48943</v>
      </c>
      <c r="H9" s="4" t="s">
        <v>63</v>
      </c>
      <c r="I9" s="4" t="s">
        <v>5</v>
      </c>
      <c r="J9" s="4">
        <v>13.8</v>
      </c>
      <c r="K9" s="4">
        <v>2010</v>
      </c>
      <c r="L9" s="57" t="s">
        <v>19</v>
      </c>
      <c r="M9" s="48">
        <v>2003</v>
      </c>
    </row>
    <row r="10" spans="1:13" ht="15" customHeight="1" x14ac:dyDescent="0.25">
      <c r="A10" s="22"/>
      <c r="B10" s="13" t="s">
        <v>64</v>
      </c>
      <c r="C10" s="11" t="s">
        <v>60</v>
      </c>
      <c r="D10" s="11">
        <v>415</v>
      </c>
      <c r="E10" s="11" t="s">
        <v>61</v>
      </c>
      <c r="F10" s="11">
        <v>104667</v>
      </c>
      <c r="G10" s="11">
        <v>174000</v>
      </c>
      <c r="H10" s="11" t="s">
        <v>63</v>
      </c>
      <c r="I10" s="11" t="s">
        <v>5</v>
      </c>
      <c r="J10" s="12">
        <v>36.299999999999997</v>
      </c>
      <c r="K10" s="11">
        <v>2016</v>
      </c>
      <c r="L10" s="11" t="s">
        <v>19</v>
      </c>
      <c r="M10" s="25"/>
    </row>
    <row r="11" spans="1:13" ht="15" customHeight="1" x14ac:dyDescent="0.25">
      <c r="A11" s="23"/>
      <c r="B11" s="17" t="s">
        <v>64</v>
      </c>
      <c r="C11" s="2" t="s">
        <v>60</v>
      </c>
      <c r="D11" s="2">
        <v>415</v>
      </c>
      <c r="E11" s="2" t="s">
        <v>62</v>
      </c>
      <c r="F11" s="2">
        <v>87537</v>
      </c>
      <c r="G11" s="2">
        <v>143000</v>
      </c>
      <c r="H11" s="2" t="s">
        <v>63</v>
      </c>
      <c r="I11" s="2" t="s">
        <v>5</v>
      </c>
      <c r="J11" s="7">
        <v>27.3</v>
      </c>
      <c r="K11" s="2">
        <v>2016</v>
      </c>
      <c r="L11" s="2" t="s">
        <v>19</v>
      </c>
      <c r="M11" s="26"/>
    </row>
    <row r="12" spans="1:13" ht="15" customHeight="1" x14ac:dyDescent="0.25">
      <c r="A12" s="23"/>
      <c r="B12" s="17" t="s">
        <v>64</v>
      </c>
      <c r="C12" s="2" t="s">
        <v>66</v>
      </c>
      <c r="D12" s="2">
        <v>230</v>
      </c>
      <c r="E12" s="2">
        <v>5</v>
      </c>
      <c r="F12" s="2">
        <v>40575</v>
      </c>
      <c r="G12" s="2">
        <v>63500</v>
      </c>
      <c r="H12" s="2" t="s">
        <v>63</v>
      </c>
      <c r="I12" s="2" t="s">
        <v>5</v>
      </c>
      <c r="J12" s="7">
        <v>15.3</v>
      </c>
      <c r="K12" s="2">
        <v>2016</v>
      </c>
      <c r="L12" s="2" t="s">
        <v>19</v>
      </c>
      <c r="M12" s="26"/>
    </row>
    <row r="13" spans="1:13" ht="15" customHeight="1" x14ac:dyDescent="0.25">
      <c r="A13" s="23"/>
      <c r="B13" s="17" t="s">
        <v>65</v>
      </c>
      <c r="C13" s="2" t="s">
        <v>67</v>
      </c>
      <c r="D13" s="2">
        <v>192</v>
      </c>
      <c r="E13" s="2" t="s">
        <v>68</v>
      </c>
      <c r="F13" s="2">
        <v>44800</v>
      </c>
      <c r="G13" s="2">
        <v>63200</v>
      </c>
      <c r="H13" s="2" t="s">
        <v>63</v>
      </c>
      <c r="I13" s="2" t="s">
        <v>5</v>
      </c>
      <c r="J13" s="7">
        <v>5.4</v>
      </c>
      <c r="K13" s="2">
        <v>2016</v>
      </c>
      <c r="L13" s="2" t="s">
        <v>5</v>
      </c>
      <c r="M13" s="26"/>
    </row>
    <row r="14" spans="1:13" ht="15" customHeight="1" x14ac:dyDescent="0.25">
      <c r="A14" s="23" t="s">
        <v>79</v>
      </c>
      <c r="B14" s="17" t="s">
        <v>65</v>
      </c>
      <c r="C14" s="2" t="s">
        <v>67</v>
      </c>
      <c r="D14" s="2" t="s">
        <v>69</v>
      </c>
      <c r="E14" s="2" t="s">
        <v>70</v>
      </c>
      <c r="F14" s="2">
        <v>30400</v>
      </c>
      <c r="G14" s="2">
        <v>33447</v>
      </c>
      <c r="H14" s="2" t="s">
        <v>63</v>
      </c>
      <c r="I14" s="2" t="s">
        <v>5</v>
      </c>
      <c r="J14" s="7">
        <v>18.7</v>
      </c>
      <c r="K14" s="2">
        <v>2016</v>
      </c>
      <c r="L14" s="2" t="s">
        <v>5</v>
      </c>
      <c r="M14" s="26"/>
    </row>
    <row r="15" spans="1:13" ht="15" customHeight="1" x14ac:dyDescent="0.25">
      <c r="A15" s="23"/>
      <c r="B15" s="17" t="s">
        <v>65</v>
      </c>
      <c r="C15" s="2" t="s">
        <v>71</v>
      </c>
      <c r="D15" s="2">
        <v>8</v>
      </c>
      <c r="E15" s="2" t="s">
        <v>72</v>
      </c>
      <c r="F15" s="2" t="s">
        <v>78</v>
      </c>
      <c r="G15" s="2">
        <v>13160</v>
      </c>
      <c r="H15" s="2" t="s">
        <v>63</v>
      </c>
      <c r="I15" s="2" t="s">
        <v>5</v>
      </c>
      <c r="J15" s="7">
        <v>3</v>
      </c>
      <c r="K15" s="2">
        <v>2016</v>
      </c>
      <c r="L15" s="2" t="s">
        <v>5</v>
      </c>
      <c r="M15" s="26"/>
    </row>
    <row r="16" spans="1:13" ht="15" customHeight="1" x14ac:dyDescent="0.25">
      <c r="A16" s="23"/>
      <c r="B16" s="17" t="s">
        <v>65</v>
      </c>
      <c r="C16" s="2" t="s">
        <v>71</v>
      </c>
      <c r="D16" s="2">
        <v>8</v>
      </c>
      <c r="E16" s="2" t="s">
        <v>73</v>
      </c>
      <c r="F16" s="2" t="s">
        <v>78</v>
      </c>
      <c r="G16" s="2">
        <v>16625</v>
      </c>
      <c r="H16" s="2" t="s">
        <v>63</v>
      </c>
      <c r="I16" s="2" t="s">
        <v>5</v>
      </c>
      <c r="J16" s="7">
        <v>3</v>
      </c>
      <c r="K16" s="2">
        <v>2016</v>
      </c>
      <c r="L16" s="2" t="s">
        <v>5</v>
      </c>
      <c r="M16" s="26"/>
    </row>
    <row r="17" spans="1:13" ht="15" customHeight="1" x14ac:dyDescent="0.25">
      <c r="A17" s="23"/>
      <c r="B17" s="17" t="s">
        <v>65</v>
      </c>
      <c r="C17" s="2" t="s">
        <v>74</v>
      </c>
      <c r="D17" s="2">
        <v>101</v>
      </c>
      <c r="E17" s="2" t="s">
        <v>75</v>
      </c>
      <c r="F17" s="2">
        <v>39300</v>
      </c>
      <c r="G17" s="2">
        <v>68500</v>
      </c>
      <c r="H17" s="2" t="s">
        <v>63</v>
      </c>
      <c r="I17" s="2" t="s">
        <v>5</v>
      </c>
      <c r="J17" s="7">
        <v>5.3</v>
      </c>
      <c r="K17" s="2">
        <v>2016</v>
      </c>
      <c r="L17" s="2" t="s">
        <v>5</v>
      </c>
      <c r="M17" s="26"/>
    </row>
    <row r="18" spans="1:13" ht="15" customHeight="1" x14ac:dyDescent="0.25">
      <c r="A18" s="23"/>
      <c r="B18" s="17" t="s">
        <v>65</v>
      </c>
      <c r="C18" s="2" t="s">
        <v>74</v>
      </c>
      <c r="D18" s="2">
        <v>101</v>
      </c>
      <c r="E18" s="2" t="s">
        <v>76</v>
      </c>
      <c r="F18" s="2">
        <v>74800</v>
      </c>
      <c r="G18" s="2">
        <v>98680</v>
      </c>
      <c r="H18" s="2" t="s">
        <v>63</v>
      </c>
      <c r="I18" s="2" t="s">
        <v>5</v>
      </c>
      <c r="J18" s="7">
        <v>4</v>
      </c>
      <c r="K18" s="2">
        <v>2016</v>
      </c>
      <c r="L18" s="2" t="s">
        <v>5</v>
      </c>
      <c r="M18" s="26"/>
    </row>
    <row r="19" spans="1:13" ht="15" customHeight="1" x14ac:dyDescent="0.25">
      <c r="A19" s="24"/>
      <c r="B19" s="19" t="s">
        <v>65</v>
      </c>
      <c r="C19" s="4" t="s">
        <v>74</v>
      </c>
      <c r="D19" s="4">
        <v>5</v>
      </c>
      <c r="E19" s="4" t="s">
        <v>77</v>
      </c>
      <c r="F19" s="4">
        <v>31000</v>
      </c>
      <c r="G19" s="4">
        <v>54350</v>
      </c>
      <c r="H19" s="4" t="s">
        <v>63</v>
      </c>
      <c r="I19" s="4" t="s">
        <v>5</v>
      </c>
      <c r="J19" s="8">
        <v>5.6</v>
      </c>
      <c r="K19" s="4">
        <v>2016</v>
      </c>
      <c r="L19" s="4" t="s">
        <v>5</v>
      </c>
      <c r="M19" s="27"/>
    </row>
    <row r="20" spans="1:13" ht="15" customHeight="1" x14ac:dyDescent="0.25">
      <c r="A20" s="75" t="s">
        <v>179</v>
      </c>
      <c r="B20" s="17" t="s">
        <v>116</v>
      </c>
      <c r="C20" s="2" t="s">
        <v>104</v>
      </c>
      <c r="D20" s="2" t="s">
        <v>105</v>
      </c>
      <c r="E20" s="2" t="s">
        <v>106</v>
      </c>
      <c r="F20" s="2">
        <v>66455</v>
      </c>
      <c r="G20" s="2">
        <v>69291</v>
      </c>
      <c r="H20" s="2" t="s">
        <v>63</v>
      </c>
      <c r="I20" s="2" t="s">
        <v>5</v>
      </c>
      <c r="J20" s="7">
        <v>15.3658</v>
      </c>
      <c r="K20" s="2">
        <v>2018</v>
      </c>
      <c r="L20" s="2" t="s">
        <v>5</v>
      </c>
      <c r="M20" s="26"/>
    </row>
    <row r="21" spans="1:13" ht="15" customHeight="1" x14ac:dyDescent="0.25">
      <c r="A21" s="76"/>
      <c r="B21" s="17" t="s">
        <v>116</v>
      </c>
      <c r="C21" s="2" t="s">
        <v>104</v>
      </c>
      <c r="D21" s="2" t="s">
        <v>107</v>
      </c>
      <c r="E21" s="2" t="s">
        <v>29</v>
      </c>
      <c r="F21" s="2">
        <v>28067</v>
      </c>
      <c r="G21" s="2">
        <v>34933</v>
      </c>
      <c r="H21" s="2" t="s">
        <v>63</v>
      </c>
      <c r="I21" s="2" t="s">
        <v>5</v>
      </c>
      <c r="J21" s="7">
        <v>46.9</v>
      </c>
      <c r="K21" s="2">
        <v>2014</v>
      </c>
      <c r="L21" s="2" t="s">
        <v>5</v>
      </c>
      <c r="M21" s="26"/>
    </row>
    <row r="22" spans="1:13" ht="15" customHeight="1" x14ac:dyDescent="0.25">
      <c r="A22" s="76"/>
      <c r="B22" s="17" t="s">
        <v>116</v>
      </c>
      <c r="C22" s="2" t="s">
        <v>108</v>
      </c>
      <c r="D22" s="2" t="s">
        <v>109</v>
      </c>
      <c r="E22" s="2" t="s">
        <v>110</v>
      </c>
      <c r="F22" s="2"/>
      <c r="G22" s="2">
        <v>26300</v>
      </c>
      <c r="H22" s="2" t="s">
        <v>63</v>
      </c>
      <c r="I22" s="2" t="s">
        <v>5</v>
      </c>
      <c r="J22" s="7">
        <v>6.37</v>
      </c>
      <c r="K22" s="2">
        <v>2011</v>
      </c>
      <c r="L22" s="2" t="s">
        <v>5</v>
      </c>
      <c r="M22" s="26"/>
    </row>
    <row r="23" spans="1:13" ht="15" customHeight="1" x14ac:dyDescent="0.25">
      <c r="A23" s="76"/>
      <c r="B23" s="17" t="s">
        <v>116</v>
      </c>
      <c r="C23" s="2" t="s">
        <v>108</v>
      </c>
      <c r="D23" s="2" t="s">
        <v>111</v>
      </c>
      <c r="E23" s="2" t="s">
        <v>112</v>
      </c>
      <c r="F23" s="2">
        <v>44000</v>
      </c>
      <c r="G23" s="2">
        <v>54000</v>
      </c>
      <c r="H23" s="2" t="s">
        <v>63</v>
      </c>
      <c r="I23" s="2" t="s">
        <v>5</v>
      </c>
      <c r="J23" s="7">
        <v>5.1135000000000002</v>
      </c>
      <c r="K23" s="2">
        <v>2018</v>
      </c>
      <c r="L23" s="2" t="s">
        <v>5</v>
      </c>
      <c r="M23" s="26"/>
    </row>
    <row r="24" spans="1:13" ht="15" customHeight="1" x14ac:dyDescent="0.25">
      <c r="A24" s="76"/>
      <c r="B24" s="17" t="s">
        <v>116</v>
      </c>
      <c r="C24" s="2" t="s">
        <v>108</v>
      </c>
      <c r="D24" s="2" t="s">
        <v>113</v>
      </c>
      <c r="E24" s="2" t="s">
        <v>114</v>
      </c>
      <c r="F24" s="2">
        <v>39000</v>
      </c>
      <c r="G24" s="2">
        <v>50000</v>
      </c>
      <c r="H24" s="2" t="s">
        <v>63</v>
      </c>
      <c r="I24" s="2" t="s">
        <v>5</v>
      </c>
      <c r="J24" s="7">
        <v>4.4425999999999997</v>
      </c>
      <c r="K24" s="2">
        <v>2017</v>
      </c>
      <c r="L24" s="2" t="s">
        <v>5</v>
      </c>
      <c r="M24" s="26"/>
    </row>
    <row r="25" spans="1:13" ht="15" customHeight="1" x14ac:dyDescent="0.25">
      <c r="A25" s="76"/>
      <c r="B25" s="17" t="s">
        <v>116</v>
      </c>
      <c r="C25" s="2" t="s">
        <v>108</v>
      </c>
      <c r="D25" s="2" t="s">
        <v>113</v>
      </c>
      <c r="E25" s="2" t="s">
        <v>115</v>
      </c>
      <c r="F25" s="2"/>
      <c r="G25" s="2">
        <v>28314</v>
      </c>
      <c r="H25" s="2" t="s">
        <v>63</v>
      </c>
      <c r="I25" s="2" t="s">
        <v>5</v>
      </c>
      <c r="J25" s="7">
        <v>30.92</v>
      </c>
      <c r="K25" s="2">
        <v>2011</v>
      </c>
      <c r="L25" s="2" t="s">
        <v>5</v>
      </c>
      <c r="M25" s="26"/>
    </row>
    <row r="26" spans="1:13" ht="15" customHeight="1" x14ac:dyDescent="0.25">
      <c r="A26" s="76"/>
      <c r="B26" s="17" t="s">
        <v>116</v>
      </c>
      <c r="C26" s="2" t="s">
        <v>104</v>
      </c>
      <c r="D26" s="2" t="s">
        <v>132</v>
      </c>
      <c r="E26" s="2" t="s">
        <v>117</v>
      </c>
      <c r="F26" s="2"/>
      <c r="G26" s="2"/>
      <c r="H26" s="2" t="s">
        <v>63</v>
      </c>
      <c r="I26" s="2" t="s">
        <v>5</v>
      </c>
      <c r="J26" s="7">
        <v>10</v>
      </c>
      <c r="K26" s="2">
        <v>2019</v>
      </c>
      <c r="L26" s="2"/>
      <c r="M26" s="26">
        <v>2006</v>
      </c>
    </row>
    <row r="27" spans="1:13" ht="15" customHeight="1" x14ac:dyDescent="0.25">
      <c r="A27" s="76"/>
      <c r="B27" s="17" t="s">
        <v>116</v>
      </c>
      <c r="C27" s="2" t="s">
        <v>108</v>
      </c>
      <c r="D27" s="2" t="s">
        <v>133</v>
      </c>
      <c r="E27" s="2" t="s">
        <v>118</v>
      </c>
      <c r="F27" s="2"/>
      <c r="G27" s="2"/>
      <c r="H27" s="2" t="s">
        <v>63</v>
      </c>
      <c r="I27" s="2" t="s">
        <v>5</v>
      </c>
      <c r="J27" s="7">
        <v>50.4</v>
      </c>
      <c r="K27" s="2">
        <v>2019</v>
      </c>
      <c r="L27" s="2"/>
      <c r="M27" s="26">
        <v>2004</v>
      </c>
    </row>
    <row r="28" spans="1:13" ht="15" customHeight="1" x14ac:dyDescent="0.25">
      <c r="A28" s="76"/>
      <c r="B28" s="17" t="s">
        <v>116</v>
      </c>
      <c r="C28" s="2" t="s">
        <v>108</v>
      </c>
      <c r="D28" s="2" t="s">
        <v>133</v>
      </c>
      <c r="E28" s="2" t="s">
        <v>119</v>
      </c>
      <c r="F28" s="2"/>
      <c r="G28" s="2"/>
      <c r="H28" s="2" t="s">
        <v>63</v>
      </c>
      <c r="I28" s="2" t="s">
        <v>5</v>
      </c>
      <c r="J28" s="7">
        <v>29.9</v>
      </c>
      <c r="K28" s="2">
        <v>2019</v>
      </c>
      <c r="L28" s="2"/>
      <c r="M28" s="26">
        <v>2004</v>
      </c>
    </row>
    <row r="29" spans="1:13" ht="15" customHeight="1" x14ac:dyDescent="0.25">
      <c r="A29" s="76"/>
      <c r="B29" s="17" t="s">
        <v>116</v>
      </c>
      <c r="C29" s="2" t="s">
        <v>108</v>
      </c>
      <c r="D29" s="2" t="s">
        <v>111</v>
      </c>
      <c r="E29" s="2" t="s">
        <v>112</v>
      </c>
      <c r="F29" s="2"/>
      <c r="G29" s="2"/>
      <c r="H29" s="2" t="s">
        <v>63</v>
      </c>
      <c r="I29" s="2" t="s">
        <v>5</v>
      </c>
      <c r="J29" s="7">
        <v>5.0999999999999996</v>
      </c>
      <c r="K29" s="2">
        <v>2019</v>
      </c>
      <c r="L29" s="2"/>
      <c r="M29" s="26">
        <v>2004</v>
      </c>
    </row>
    <row r="30" spans="1:13" ht="15" customHeight="1" x14ac:dyDescent="0.25">
      <c r="A30" s="76"/>
      <c r="B30" s="17" t="s">
        <v>116</v>
      </c>
      <c r="C30" s="2" t="s">
        <v>108</v>
      </c>
      <c r="D30" s="2" t="s">
        <v>134</v>
      </c>
      <c r="E30" s="2" t="s">
        <v>120</v>
      </c>
      <c r="F30" s="2"/>
      <c r="G30" s="2"/>
      <c r="H30" s="2" t="s">
        <v>63</v>
      </c>
      <c r="I30" s="2" t="s">
        <v>5</v>
      </c>
      <c r="J30" s="7">
        <v>10.6</v>
      </c>
      <c r="K30" s="2">
        <v>2019</v>
      </c>
      <c r="L30" s="2"/>
      <c r="M30" s="26">
        <v>2004</v>
      </c>
    </row>
    <row r="31" spans="1:13" ht="15" customHeight="1" x14ac:dyDescent="0.25">
      <c r="A31" s="76"/>
      <c r="B31" s="17" t="s">
        <v>116</v>
      </c>
      <c r="C31" s="2" t="s">
        <v>108</v>
      </c>
      <c r="D31" s="2" t="s">
        <v>134</v>
      </c>
      <c r="E31" s="2" t="s">
        <v>121</v>
      </c>
      <c r="F31" s="2"/>
      <c r="G31" s="2"/>
      <c r="H31" s="2" t="s">
        <v>63</v>
      </c>
      <c r="I31" s="2" t="s">
        <v>5</v>
      </c>
      <c r="J31" s="7">
        <v>6.7</v>
      </c>
      <c r="K31" s="2">
        <v>2019</v>
      </c>
      <c r="L31" s="2"/>
      <c r="M31" s="26">
        <v>2016</v>
      </c>
    </row>
    <row r="32" spans="1:13" ht="15" customHeight="1" x14ac:dyDescent="0.25">
      <c r="A32" s="76"/>
      <c r="B32" s="17" t="s">
        <v>116</v>
      </c>
      <c r="C32" s="2" t="s">
        <v>108</v>
      </c>
      <c r="D32" s="2" t="s">
        <v>135</v>
      </c>
      <c r="E32" s="2" t="s">
        <v>122</v>
      </c>
      <c r="F32" s="2"/>
      <c r="G32" s="2"/>
      <c r="H32" s="2" t="s">
        <v>63</v>
      </c>
      <c r="I32" s="2" t="s">
        <v>5</v>
      </c>
      <c r="J32" s="7">
        <v>40</v>
      </c>
      <c r="K32" s="2">
        <v>2019</v>
      </c>
      <c r="L32" s="2"/>
      <c r="M32" s="26">
        <v>2005</v>
      </c>
    </row>
    <row r="33" spans="1:13" ht="15" customHeight="1" x14ac:dyDescent="0.25">
      <c r="A33" s="76"/>
      <c r="B33" s="17" t="s">
        <v>116</v>
      </c>
      <c r="C33" s="2" t="s">
        <v>108</v>
      </c>
      <c r="D33" s="2" t="s">
        <v>136</v>
      </c>
      <c r="E33" s="2" t="s">
        <v>123</v>
      </c>
      <c r="F33" s="2"/>
      <c r="G33" s="2"/>
      <c r="H33" s="2" t="s">
        <v>63</v>
      </c>
      <c r="I33" s="2" t="s">
        <v>5</v>
      </c>
      <c r="J33" s="7">
        <v>71.3</v>
      </c>
      <c r="K33" s="2">
        <v>2019</v>
      </c>
      <c r="L33" s="2"/>
      <c r="M33" s="26">
        <v>2005</v>
      </c>
    </row>
    <row r="34" spans="1:13" ht="15" customHeight="1" x14ac:dyDescent="0.25">
      <c r="A34" s="76"/>
      <c r="B34" s="17" t="s">
        <v>116</v>
      </c>
      <c r="C34" s="2" t="s">
        <v>108</v>
      </c>
      <c r="D34" s="2" t="s">
        <v>137</v>
      </c>
      <c r="E34" s="2" t="s">
        <v>124</v>
      </c>
      <c r="F34" s="2"/>
      <c r="G34" s="2"/>
      <c r="H34" s="2" t="s">
        <v>63</v>
      </c>
      <c r="I34" s="2" t="s">
        <v>5</v>
      </c>
      <c r="J34" s="7">
        <v>6.8</v>
      </c>
      <c r="K34" s="2">
        <v>2019</v>
      </c>
      <c r="L34" s="2"/>
      <c r="M34" s="26">
        <v>2004</v>
      </c>
    </row>
    <row r="35" spans="1:13" ht="15" customHeight="1" x14ac:dyDescent="0.25">
      <c r="A35" s="76"/>
      <c r="B35" s="17" t="s">
        <v>116</v>
      </c>
      <c r="C35" s="2" t="s">
        <v>138</v>
      </c>
      <c r="D35" s="2" t="s">
        <v>139</v>
      </c>
      <c r="E35" s="2" t="s">
        <v>42</v>
      </c>
      <c r="F35" s="2"/>
      <c r="G35" s="2"/>
      <c r="H35" s="2" t="s">
        <v>63</v>
      </c>
      <c r="I35" s="2" t="s">
        <v>5</v>
      </c>
      <c r="J35" s="7">
        <v>1.9</v>
      </c>
      <c r="K35" s="2">
        <v>2019</v>
      </c>
      <c r="L35" s="2"/>
      <c r="M35" s="26">
        <v>2004</v>
      </c>
    </row>
    <row r="36" spans="1:13" ht="15" customHeight="1" x14ac:dyDescent="0.25">
      <c r="A36" s="76"/>
      <c r="B36" s="17" t="s">
        <v>116</v>
      </c>
      <c r="C36" s="2" t="s">
        <v>138</v>
      </c>
      <c r="D36" s="2" t="s">
        <v>140</v>
      </c>
      <c r="E36" s="2" t="s">
        <v>125</v>
      </c>
      <c r="F36" s="2"/>
      <c r="G36" s="2"/>
      <c r="H36" s="2" t="s">
        <v>63</v>
      </c>
      <c r="I36" s="2" t="s">
        <v>5</v>
      </c>
      <c r="J36" s="7">
        <v>10</v>
      </c>
      <c r="K36" s="2">
        <v>2019</v>
      </c>
      <c r="L36" s="2"/>
      <c r="M36" s="26">
        <v>2005</v>
      </c>
    </row>
    <row r="37" spans="1:13" ht="15" customHeight="1" x14ac:dyDescent="0.25">
      <c r="A37" s="76"/>
      <c r="B37" s="17" t="s">
        <v>116</v>
      </c>
      <c r="C37" s="2" t="s">
        <v>141</v>
      </c>
      <c r="D37" s="2" t="s">
        <v>142</v>
      </c>
      <c r="E37" s="2" t="s">
        <v>127</v>
      </c>
      <c r="F37" s="2"/>
      <c r="G37" s="2"/>
      <c r="H37" s="2" t="s">
        <v>63</v>
      </c>
      <c r="I37" s="2" t="s">
        <v>5</v>
      </c>
      <c r="J37" s="7">
        <v>4.4000000000000004</v>
      </c>
      <c r="K37" s="2">
        <v>2019</v>
      </c>
      <c r="L37" s="2"/>
      <c r="M37" s="26">
        <v>2011</v>
      </c>
    </row>
    <row r="38" spans="1:13" ht="15" customHeight="1" x14ac:dyDescent="0.25">
      <c r="A38" s="76"/>
      <c r="B38" s="17" t="s">
        <v>116</v>
      </c>
      <c r="C38" s="2" t="s">
        <v>141</v>
      </c>
      <c r="D38" s="2" t="s">
        <v>143</v>
      </c>
      <c r="E38" s="2" t="s">
        <v>128</v>
      </c>
      <c r="F38" s="2"/>
      <c r="G38" s="2"/>
      <c r="H38" s="2" t="s">
        <v>63</v>
      </c>
      <c r="I38" s="2" t="s">
        <v>5</v>
      </c>
      <c r="J38" s="7">
        <v>18.5</v>
      </c>
      <c r="K38" s="2">
        <v>2019</v>
      </c>
      <c r="L38" s="2"/>
      <c r="M38" s="26">
        <v>2011</v>
      </c>
    </row>
    <row r="39" spans="1:13" ht="15" customHeight="1" x14ac:dyDescent="0.25">
      <c r="A39" s="76"/>
      <c r="B39" s="17" t="s">
        <v>116</v>
      </c>
      <c r="C39" s="2" t="s">
        <v>144</v>
      </c>
      <c r="D39" s="2" t="s">
        <v>146</v>
      </c>
      <c r="E39" s="2" t="s">
        <v>130</v>
      </c>
      <c r="F39" s="2"/>
      <c r="G39" s="2"/>
      <c r="H39" s="2" t="s">
        <v>63</v>
      </c>
      <c r="I39" s="2" t="s">
        <v>5</v>
      </c>
      <c r="J39" s="7">
        <v>2.4</v>
      </c>
      <c r="K39" s="2">
        <v>2019</v>
      </c>
      <c r="L39" s="2"/>
      <c r="M39" s="26"/>
    </row>
    <row r="40" spans="1:13" ht="15" customHeight="1" x14ac:dyDescent="0.25">
      <c r="A40" s="76"/>
      <c r="B40" s="17" t="s">
        <v>116</v>
      </c>
      <c r="C40" s="2" t="s">
        <v>144</v>
      </c>
      <c r="D40" s="2" t="s">
        <v>146</v>
      </c>
      <c r="E40" s="2" t="s">
        <v>131</v>
      </c>
      <c r="F40" s="2"/>
      <c r="G40" s="2"/>
      <c r="H40" s="2" t="s">
        <v>63</v>
      </c>
      <c r="I40" s="2" t="s">
        <v>5</v>
      </c>
      <c r="J40" s="7">
        <v>1.3</v>
      </c>
      <c r="K40" s="2">
        <v>2019</v>
      </c>
      <c r="L40" s="2"/>
      <c r="M40" s="26"/>
    </row>
    <row r="41" spans="1:13" ht="15" customHeight="1" x14ac:dyDescent="0.25">
      <c r="A41" s="76"/>
      <c r="B41" s="17" t="s">
        <v>116</v>
      </c>
      <c r="C41" s="2" t="s">
        <v>141</v>
      </c>
      <c r="D41" s="2" t="s">
        <v>143</v>
      </c>
      <c r="E41" s="2" t="s">
        <v>147</v>
      </c>
      <c r="F41" s="2"/>
      <c r="G41" s="2">
        <v>82400</v>
      </c>
      <c r="H41" s="2" t="s">
        <v>63</v>
      </c>
      <c r="I41" s="2" t="s">
        <v>5</v>
      </c>
      <c r="J41" s="7">
        <v>6.7794999999999996</v>
      </c>
      <c r="K41" s="1">
        <v>2011</v>
      </c>
      <c r="L41" s="2"/>
      <c r="M41" s="26"/>
    </row>
    <row r="42" spans="1:13" ht="15" customHeight="1" x14ac:dyDescent="0.25">
      <c r="A42" s="76"/>
      <c r="B42" s="17" t="s">
        <v>116</v>
      </c>
      <c r="C42" s="2" t="s">
        <v>141</v>
      </c>
      <c r="D42" s="2" t="s">
        <v>143</v>
      </c>
      <c r="E42" s="2" t="s">
        <v>148</v>
      </c>
      <c r="F42" s="2"/>
      <c r="G42" s="2">
        <v>50481</v>
      </c>
      <c r="H42" s="2" t="s">
        <v>63</v>
      </c>
      <c r="I42" s="2" t="s">
        <v>5</v>
      </c>
      <c r="J42" s="7">
        <v>26.8949</v>
      </c>
      <c r="K42" s="1">
        <v>2010</v>
      </c>
      <c r="L42" s="2"/>
      <c r="M42" s="26"/>
    </row>
    <row r="43" spans="1:13" ht="15" customHeight="1" x14ac:dyDescent="0.25">
      <c r="A43" s="76"/>
      <c r="B43" s="17" t="s">
        <v>116</v>
      </c>
      <c r="C43" s="2" t="s">
        <v>141</v>
      </c>
      <c r="D43" s="2" t="s">
        <v>143</v>
      </c>
      <c r="E43" s="2" t="s">
        <v>148</v>
      </c>
      <c r="F43" s="2"/>
      <c r="G43" s="2">
        <v>36200</v>
      </c>
      <c r="H43" s="2" t="s">
        <v>63</v>
      </c>
      <c r="I43" s="2" t="s">
        <v>5</v>
      </c>
      <c r="J43" s="7">
        <v>1.3</v>
      </c>
      <c r="K43" s="1">
        <v>2010</v>
      </c>
      <c r="L43" s="2"/>
      <c r="M43" s="26"/>
    </row>
    <row r="44" spans="1:13" ht="15" customHeight="1" x14ac:dyDescent="0.25">
      <c r="A44" s="77"/>
      <c r="B44" s="17" t="s">
        <v>116</v>
      </c>
      <c r="C44" s="2" t="s">
        <v>144</v>
      </c>
      <c r="D44" s="2" t="s">
        <v>145</v>
      </c>
      <c r="E44" s="2" t="s">
        <v>129</v>
      </c>
      <c r="F44" s="2"/>
      <c r="G44" s="2">
        <v>189960</v>
      </c>
      <c r="H44" s="2" t="s">
        <v>63</v>
      </c>
      <c r="I44" s="2" t="s">
        <v>5</v>
      </c>
      <c r="J44" s="7">
        <v>5.7843999999999998</v>
      </c>
      <c r="K44" s="1">
        <v>2016</v>
      </c>
      <c r="L44" s="2"/>
      <c r="M44" s="26"/>
    </row>
    <row r="45" spans="1:13" ht="15" customHeight="1" x14ac:dyDescent="0.25">
      <c r="A45" s="22"/>
      <c r="B45" s="13" t="s">
        <v>13</v>
      </c>
      <c r="C45" s="11" t="s">
        <v>37</v>
      </c>
      <c r="D45" s="11" t="s">
        <v>2</v>
      </c>
      <c r="E45" s="11" t="s">
        <v>38</v>
      </c>
      <c r="F45" s="11">
        <v>44156</v>
      </c>
      <c r="G45" s="11">
        <v>53805</v>
      </c>
      <c r="H45" s="11" t="s">
        <v>39</v>
      </c>
      <c r="I45" s="11" t="s">
        <v>5</v>
      </c>
      <c r="J45" s="12">
        <v>44.529800000000002</v>
      </c>
      <c r="K45" s="11">
        <v>2016</v>
      </c>
      <c r="L45" s="15" t="s">
        <v>19</v>
      </c>
      <c r="M45" s="16" t="s">
        <v>56</v>
      </c>
    </row>
    <row r="46" spans="1:13" ht="15" customHeight="1" x14ac:dyDescent="0.25">
      <c r="A46" s="23" t="s">
        <v>57</v>
      </c>
      <c r="B46" s="17" t="s">
        <v>13</v>
      </c>
      <c r="C46" s="2" t="s">
        <v>37</v>
      </c>
      <c r="D46" s="2" t="s">
        <v>2</v>
      </c>
      <c r="E46" s="2" t="s">
        <v>40</v>
      </c>
      <c r="F46" s="2">
        <v>27678</v>
      </c>
      <c r="G46" s="2">
        <v>29872</v>
      </c>
      <c r="H46" s="2" t="s">
        <v>39</v>
      </c>
      <c r="I46" s="2" t="s">
        <v>5</v>
      </c>
      <c r="J46" s="7">
        <v>86.984999999999999</v>
      </c>
      <c r="K46" s="2">
        <v>2008</v>
      </c>
      <c r="L46" s="3" t="s">
        <v>19</v>
      </c>
      <c r="M46" s="18" t="s">
        <v>56</v>
      </c>
    </row>
    <row r="47" spans="1:13" ht="15" customHeight="1" x14ac:dyDescent="0.25">
      <c r="A47" s="24"/>
      <c r="B47" s="19" t="s">
        <v>13</v>
      </c>
      <c r="C47" s="4" t="s">
        <v>41</v>
      </c>
      <c r="D47" s="4" t="s">
        <v>2</v>
      </c>
      <c r="E47" s="4" t="s">
        <v>42</v>
      </c>
      <c r="F47" s="4">
        <v>26520</v>
      </c>
      <c r="G47" s="4">
        <v>33652</v>
      </c>
      <c r="H47" s="4" t="s">
        <v>39</v>
      </c>
      <c r="I47" s="4" t="s">
        <v>5</v>
      </c>
      <c r="J47" s="8">
        <v>49.403100000000002</v>
      </c>
      <c r="K47" s="4">
        <v>2016</v>
      </c>
      <c r="L47" s="20" t="s">
        <v>19</v>
      </c>
      <c r="M47" s="21" t="s">
        <v>55</v>
      </c>
    </row>
    <row r="48" spans="1:13" ht="15" customHeight="1" x14ac:dyDescent="0.25">
      <c r="E48" s="1" t="s">
        <v>103</v>
      </c>
      <c r="F48" s="10">
        <f>SUM(F8:F47)/15</f>
        <v>54712.26666666667</v>
      </c>
      <c r="J48" s="9">
        <f>SUM(J8:J47)</f>
        <v>751.78859999999986</v>
      </c>
    </row>
    <row r="49" spans="1:15" ht="15" customHeight="1" x14ac:dyDescent="0.25">
      <c r="F49" s="40"/>
      <c r="G49" s="41"/>
      <c r="H49" s="41"/>
      <c r="I49" s="41"/>
      <c r="J49" s="42"/>
    </row>
    <row r="50" spans="1:15" x14ac:dyDescent="0.25">
      <c r="B50" s="14" t="s">
        <v>43</v>
      </c>
      <c r="C50" s="14" t="s">
        <v>44</v>
      </c>
      <c r="D50" s="14" t="s">
        <v>45</v>
      </c>
      <c r="E50" s="14" t="s">
        <v>46</v>
      </c>
      <c r="F50" s="14" t="s">
        <v>47</v>
      </c>
      <c r="G50" s="14" t="s">
        <v>52</v>
      </c>
      <c r="H50" s="14" t="s">
        <v>53</v>
      </c>
      <c r="I50" s="14" t="s">
        <v>48</v>
      </c>
      <c r="J50" s="14" t="s">
        <v>49</v>
      </c>
      <c r="K50" s="43" t="s">
        <v>50</v>
      </c>
      <c r="L50" s="45" t="s">
        <v>51</v>
      </c>
      <c r="M50" s="44" t="s">
        <v>54</v>
      </c>
    </row>
    <row r="51" spans="1:15" ht="15" customHeight="1" x14ac:dyDescent="0.25"/>
    <row r="52" spans="1:15" ht="15" customHeight="1" x14ac:dyDescent="0.25">
      <c r="B52" s="69" t="s">
        <v>59</v>
      </c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1"/>
    </row>
    <row r="53" spans="1:15" ht="15" customHeight="1" x14ac:dyDescent="0.25">
      <c r="A53" s="31" t="s">
        <v>85</v>
      </c>
      <c r="B53" s="29" t="s">
        <v>64</v>
      </c>
      <c r="C53" s="30" t="s">
        <v>88</v>
      </c>
      <c r="D53" s="30"/>
      <c r="E53" s="30">
        <v>1</v>
      </c>
      <c r="F53" s="34">
        <v>11000</v>
      </c>
      <c r="G53" s="30">
        <v>11000</v>
      </c>
      <c r="H53" s="30" t="s">
        <v>80</v>
      </c>
      <c r="I53" s="30" t="s">
        <v>5</v>
      </c>
      <c r="J53" s="30">
        <v>19.100000000000001</v>
      </c>
      <c r="K53" s="30">
        <v>2015</v>
      </c>
      <c r="L53" s="61" t="s">
        <v>19</v>
      </c>
      <c r="M53" s="50">
        <v>2003</v>
      </c>
    </row>
    <row r="54" spans="1:15" ht="15" customHeight="1" x14ac:dyDescent="0.25">
      <c r="A54" s="35"/>
      <c r="B54" s="17" t="s">
        <v>64</v>
      </c>
      <c r="C54" s="2" t="s">
        <v>82</v>
      </c>
      <c r="D54" s="2">
        <v>241</v>
      </c>
      <c r="E54" s="2">
        <v>3</v>
      </c>
      <c r="F54" s="32">
        <v>12640</v>
      </c>
      <c r="G54" s="2">
        <v>12640</v>
      </c>
      <c r="H54" s="2" t="s">
        <v>83</v>
      </c>
      <c r="I54" s="2" t="s">
        <v>5</v>
      </c>
      <c r="J54" s="2">
        <v>0.8</v>
      </c>
      <c r="K54" s="2">
        <v>2012</v>
      </c>
      <c r="L54" s="62" t="s">
        <v>5</v>
      </c>
      <c r="M54" s="51"/>
    </row>
    <row r="55" spans="1:15" ht="15" customHeight="1" x14ac:dyDescent="0.25">
      <c r="A55" s="36" t="s">
        <v>81</v>
      </c>
      <c r="B55" s="17" t="s">
        <v>64</v>
      </c>
      <c r="C55" s="2" t="s">
        <v>82</v>
      </c>
      <c r="D55" s="2">
        <v>346</v>
      </c>
      <c r="E55" s="2">
        <v>2</v>
      </c>
      <c r="F55" s="32">
        <v>18600</v>
      </c>
      <c r="G55" s="2">
        <v>18600</v>
      </c>
      <c r="H55" s="2" t="s">
        <v>84</v>
      </c>
      <c r="I55" s="2" t="s">
        <v>5</v>
      </c>
      <c r="J55" s="2">
        <v>12.4</v>
      </c>
      <c r="K55" s="2">
        <v>2016</v>
      </c>
      <c r="L55" s="63" t="s">
        <v>19</v>
      </c>
      <c r="M55" s="52">
        <v>2003</v>
      </c>
    </row>
    <row r="56" spans="1:15" ht="15" customHeight="1" x14ac:dyDescent="0.25">
      <c r="A56" s="36"/>
      <c r="B56" s="17" t="s">
        <v>64</v>
      </c>
      <c r="C56" s="2" t="s">
        <v>82</v>
      </c>
      <c r="D56" s="2">
        <v>350</v>
      </c>
      <c r="E56" s="2">
        <v>1</v>
      </c>
      <c r="F56" s="32">
        <v>24480</v>
      </c>
      <c r="G56" s="2">
        <v>24480</v>
      </c>
      <c r="H56" s="2" t="s">
        <v>80</v>
      </c>
      <c r="I56" s="2" t="s">
        <v>5</v>
      </c>
      <c r="J56" s="2">
        <v>35.200000000000003</v>
      </c>
      <c r="K56" s="2">
        <v>2010</v>
      </c>
      <c r="L56" s="63" t="s">
        <v>19</v>
      </c>
      <c r="M56" s="52">
        <v>2003</v>
      </c>
      <c r="O56" s="55" t="s">
        <v>99</v>
      </c>
    </row>
    <row r="57" spans="1:15" ht="15" customHeight="1" x14ac:dyDescent="0.25">
      <c r="A57" s="37"/>
      <c r="B57" s="19" t="s">
        <v>64</v>
      </c>
      <c r="C57" s="4" t="s">
        <v>82</v>
      </c>
      <c r="D57" s="4">
        <v>350</v>
      </c>
      <c r="E57" s="4">
        <v>1</v>
      </c>
      <c r="F57" s="33">
        <v>14520</v>
      </c>
      <c r="G57" s="4">
        <v>14520</v>
      </c>
      <c r="H57" s="4" t="s">
        <v>80</v>
      </c>
      <c r="I57" s="4" t="s">
        <v>5</v>
      </c>
      <c r="J57" s="8">
        <v>1</v>
      </c>
      <c r="K57" s="4">
        <v>2010</v>
      </c>
      <c r="L57" s="63" t="s">
        <v>19</v>
      </c>
      <c r="M57" s="53">
        <v>2003</v>
      </c>
    </row>
    <row r="58" spans="1:15" ht="15" customHeight="1" x14ac:dyDescent="0.25">
      <c r="A58" s="28" t="s">
        <v>79</v>
      </c>
      <c r="B58" s="29" t="s">
        <v>64</v>
      </c>
      <c r="C58" s="30" t="s">
        <v>66</v>
      </c>
      <c r="D58" s="30">
        <v>230</v>
      </c>
      <c r="E58" s="30">
        <v>3</v>
      </c>
      <c r="F58" s="30">
        <v>33333</v>
      </c>
      <c r="G58" s="30">
        <v>57833</v>
      </c>
      <c r="H58" s="30" t="s">
        <v>80</v>
      </c>
      <c r="I58" s="30" t="s">
        <v>5</v>
      </c>
      <c r="J58" s="30">
        <v>12.7</v>
      </c>
      <c r="K58" s="30">
        <v>2017</v>
      </c>
      <c r="L58" s="64" t="s">
        <v>19</v>
      </c>
      <c r="M58" s="50">
        <v>2003</v>
      </c>
    </row>
    <row r="59" spans="1:15" ht="15" customHeight="1" x14ac:dyDescent="0.2">
      <c r="A59" s="75" t="s">
        <v>179</v>
      </c>
      <c r="B59" s="17" t="s">
        <v>116</v>
      </c>
      <c r="C59" s="2" t="s">
        <v>108</v>
      </c>
      <c r="D59" s="2" t="s">
        <v>149</v>
      </c>
      <c r="E59" s="2" t="s">
        <v>150</v>
      </c>
      <c r="F59" s="2">
        <v>11080</v>
      </c>
      <c r="G59" s="2">
        <v>13960</v>
      </c>
      <c r="H59" s="67" t="s">
        <v>180</v>
      </c>
      <c r="I59" s="2" t="s">
        <v>5</v>
      </c>
      <c r="J59" s="7">
        <v>3.02</v>
      </c>
      <c r="K59" s="2">
        <v>2008</v>
      </c>
      <c r="L59" s="62"/>
      <c r="M59" s="66"/>
    </row>
    <row r="60" spans="1:15" ht="15" customHeight="1" x14ac:dyDescent="0.2">
      <c r="A60" s="76"/>
      <c r="B60" s="17" t="s">
        <v>116</v>
      </c>
      <c r="C60" s="2" t="s">
        <v>108</v>
      </c>
      <c r="D60" s="2" t="s">
        <v>149</v>
      </c>
      <c r="E60" s="2" t="s">
        <v>151</v>
      </c>
      <c r="F60" s="2">
        <v>17267</v>
      </c>
      <c r="G60" s="2">
        <v>14100</v>
      </c>
      <c r="H60" s="67" t="s">
        <v>181</v>
      </c>
      <c r="I60" s="2" t="s">
        <v>5</v>
      </c>
      <c r="J60" s="7">
        <v>4.21</v>
      </c>
      <c r="K60" s="2">
        <v>2005</v>
      </c>
      <c r="L60" s="62"/>
      <c r="M60" s="66"/>
    </row>
    <row r="61" spans="1:15" ht="15" customHeight="1" x14ac:dyDescent="0.2">
      <c r="A61" s="76"/>
      <c r="B61" s="17" t="s">
        <v>116</v>
      </c>
      <c r="C61" s="2" t="s">
        <v>108</v>
      </c>
      <c r="D61" s="2" t="s">
        <v>149</v>
      </c>
      <c r="E61" s="2" t="s">
        <v>152</v>
      </c>
      <c r="F61" s="2">
        <v>16057</v>
      </c>
      <c r="G61" s="2">
        <v>11200</v>
      </c>
      <c r="H61" s="67" t="s">
        <v>181</v>
      </c>
      <c r="I61" s="2" t="s">
        <v>5</v>
      </c>
      <c r="J61" s="7">
        <v>0</v>
      </c>
      <c r="K61" s="2">
        <v>2006</v>
      </c>
      <c r="L61" s="62"/>
      <c r="M61" s="66"/>
    </row>
    <row r="62" spans="1:15" ht="15" customHeight="1" x14ac:dyDescent="0.2">
      <c r="A62" s="76"/>
      <c r="B62" s="17" t="s">
        <v>116</v>
      </c>
      <c r="C62" s="2" t="s">
        <v>108</v>
      </c>
      <c r="D62" s="2" t="s">
        <v>149</v>
      </c>
      <c r="E62" s="2" t="s">
        <v>152</v>
      </c>
      <c r="F62" s="2">
        <v>12640</v>
      </c>
      <c r="G62" s="2">
        <v>11240</v>
      </c>
      <c r="H62" s="67" t="s">
        <v>180</v>
      </c>
      <c r="I62" s="2" t="s">
        <v>5</v>
      </c>
      <c r="J62" s="7">
        <v>0</v>
      </c>
      <c r="K62" s="2">
        <v>2006</v>
      </c>
      <c r="L62" s="62"/>
      <c r="M62" s="66"/>
    </row>
    <row r="63" spans="1:15" ht="15" customHeight="1" x14ac:dyDescent="0.2">
      <c r="A63" s="76"/>
      <c r="B63" s="17" t="s">
        <v>116</v>
      </c>
      <c r="C63" s="2" t="s">
        <v>108</v>
      </c>
      <c r="D63" s="2" t="s">
        <v>153</v>
      </c>
      <c r="E63" s="2" t="s">
        <v>154</v>
      </c>
      <c r="F63" s="2">
        <v>13667</v>
      </c>
      <c r="G63" s="2">
        <v>12622</v>
      </c>
      <c r="H63" s="67" t="s">
        <v>180</v>
      </c>
      <c r="I63" s="2" t="s">
        <v>5</v>
      </c>
      <c r="J63" s="7">
        <v>11.52</v>
      </c>
      <c r="K63" s="2">
        <v>2007</v>
      </c>
      <c r="L63" s="62"/>
      <c r="M63" s="66"/>
    </row>
    <row r="64" spans="1:15" ht="15" customHeight="1" x14ac:dyDescent="0.2">
      <c r="A64" s="76"/>
      <c r="B64" s="17" t="s">
        <v>116</v>
      </c>
      <c r="C64" s="2" t="s">
        <v>108</v>
      </c>
      <c r="D64" s="2" t="s">
        <v>155</v>
      </c>
      <c r="E64" s="2" t="s">
        <v>156</v>
      </c>
      <c r="F64" s="2">
        <v>15243</v>
      </c>
      <c r="G64" s="2">
        <v>12713</v>
      </c>
      <c r="H64" s="67" t="s">
        <v>180</v>
      </c>
      <c r="I64" s="2" t="s">
        <v>5</v>
      </c>
      <c r="J64" s="7">
        <v>18.399999999999999</v>
      </c>
      <c r="K64" s="2">
        <v>2005</v>
      </c>
      <c r="L64" s="62"/>
      <c r="M64" s="66"/>
    </row>
    <row r="65" spans="1:15" ht="15" customHeight="1" x14ac:dyDescent="0.2">
      <c r="A65" s="76"/>
      <c r="B65" s="17" t="s">
        <v>116</v>
      </c>
      <c r="C65" s="2" t="s">
        <v>108</v>
      </c>
      <c r="D65" s="2" t="s">
        <v>155</v>
      </c>
      <c r="E65" s="2" t="s">
        <v>156</v>
      </c>
      <c r="F65" s="2">
        <v>19860</v>
      </c>
      <c r="G65" s="2">
        <v>17820</v>
      </c>
      <c r="H65" s="67" t="s">
        <v>182</v>
      </c>
      <c r="I65" s="2" t="s">
        <v>5</v>
      </c>
      <c r="J65" s="7">
        <v>8.6</v>
      </c>
      <c r="K65" s="2">
        <v>2005</v>
      </c>
      <c r="L65" s="62"/>
      <c r="M65" s="66"/>
    </row>
    <row r="66" spans="1:15" ht="15" customHeight="1" x14ac:dyDescent="0.2">
      <c r="A66" s="76"/>
      <c r="B66" s="17" t="s">
        <v>116</v>
      </c>
      <c r="C66" s="2" t="s">
        <v>108</v>
      </c>
      <c r="D66" s="2" t="s">
        <v>157</v>
      </c>
      <c r="E66" s="2" t="s">
        <v>158</v>
      </c>
      <c r="F66" s="2">
        <v>14457</v>
      </c>
      <c r="G66" s="2">
        <v>10357</v>
      </c>
      <c r="H66" s="67" t="s">
        <v>182</v>
      </c>
      <c r="I66" s="2" t="s">
        <v>5</v>
      </c>
      <c r="J66" s="7">
        <v>14.08</v>
      </c>
      <c r="K66" s="2">
        <v>2005</v>
      </c>
      <c r="L66" s="62"/>
      <c r="M66" s="66"/>
    </row>
    <row r="67" spans="1:15" ht="15" customHeight="1" x14ac:dyDescent="0.2">
      <c r="A67" s="76"/>
      <c r="B67" s="17" t="s">
        <v>116</v>
      </c>
      <c r="C67" s="2" t="s">
        <v>108</v>
      </c>
      <c r="D67" s="2" t="s">
        <v>159</v>
      </c>
      <c r="E67" s="2" t="s">
        <v>160</v>
      </c>
      <c r="F67" s="2">
        <v>13533</v>
      </c>
      <c r="G67" s="2">
        <v>10767</v>
      </c>
      <c r="H67" s="67" t="s">
        <v>180</v>
      </c>
      <c r="I67" s="2" t="s">
        <v>5</v>
      </c>
      <c r="J67" s="7">
        <v>14.21</v>
      </c>
      <c r="K67" s="2">
        <v>2005</v>
      </c>
      <c r="L67" s="62"/>
      <c r="M67" s="66"/>
    </row>
    <row r="68" spans="1:15" ht="15" customHeight="1" x14ac:dyDescent="0.2">
      <c r="A68" s="76"/>
      <c r="B68" s="17" t="s">
        <v>116</v>
      </c>
      <c r="C68" s="2" t="s">
        <v>108</v>
      </c>
      <c r="D68" s="2" t="s">
        <v>161</v>
      </c>
      <c r="E68" s="2" t="s">
        <v>162</v>
      </c>
      <c r="F68" s="2">
        <v>17129</v>
      </c>
      <c r="G68" s="2">
        <v>13186</v>
      </c>
      <c r="H68" s="67" t="s">
        <v>180</v>
      </c>
      <c r="I68" s="2" t="s">
        <v>5</v>
      </c>
      <c r="J68" s="7">
        <v>13.78</v>
      </c>
      <c r="K68" s="2">
        <v>2005</v>
      </c>
      <c r="L68" s="62"/>
      <c r="M68" s="66"/>
    </row>
    <row r="69" spans="1:15" ht="15" customHeight="1" x14ac:dyDescent="0.2">
      <c r="A69" s="76"/>
      <c r="B69" s="17" t="s">
        <v>116</v>
      </c>
      <c r="C69" s="2" t="s">
        <v>108</v>
      </c>
      <c r="D69" s="2" t="s">
        <v>161</v>
      </c>
      <c r="E69" s="2" t="s">
        <v>162</v>
      </c>
      <c r="F69" s="2">
        <v>13822</v>
      </c>
      <c r="G69" s="2">
        <v>10500</v>
      </c>
      <c r="H69" s="67" t="s">
        <v>182</v>
      </c>
      <c r="I69" s="2" t="s">
        <v>5</v>
      </c>
      <c r="J69" s="7">
        <v>15.15</v>
      </c>
      <c r="K69" s="2">
        <v>2005</v>
      </c>
      <c r="L69" s="62"/>
      <c r="M69" s="66"/>
    </row>
    <row r="70" spans="1:15" ht="15" customHeight="1" x14ac:dyDescent="0.2">
      <c r="A70" s="76"/>
      <c r="B70" s="17" t="s">
        <v>116</v>
      </c>
      <c r="C70" s="2" t="s">
        <v>108</v>
      </c>
      <c r="D70" s="2" t="s">
        <v>163</v>
      </c>
      <c r="E70" s="2" t="s">
        <v>164</v>
      </c>
      <c r="F70" s="2">
        <v>17629</v>
      </c>
      <c r="G70" s="2">
        <v>17629</v>
      </c>
      <c r="H70" s="67" t="s">
        <v>182</v>
      </c>
      <c r="I70" s="2" t="s">
        <v>5</v>
      </c>
      <c r="J70" s="7">
        <v>7.54</v>
      </c>
      <c r="K70" s="2">
        <v>2008</v>
      </c>
      <c r="L70" s="62"/>
      <c r="M70" s="66"/>
    </row>
    <row r="71" spans="1:15" ht="15" customHeight="1" x14ac:dyDescent="0.2">
      <c r="A71" s="76"/>
      <c r="B71" s="17" t="s">
        <v>116</v>
      </c>
      <c r="C71" s="2" t="s">
        <v>108</v>
      </c>
      <c r="D71" s="2" t="s">
        <v>165</v>
      </c>
      <c r="E71" s="2" t="s">
        <v>166</v>
      </c>
      <c r="F71" s="2">
        <v>26667</v>
      </c>
      <c r="G71" s="2">
        <v>32667</v>
      </c>
      <c r="H71" s="67" t="s">
        <v>182</v>
      </c>
      <c r="I71" s="2" t="s">
        <v>5</v>
      </c>
      <c r="J71" s="7">
        <v>6.2081</v>
      </c>
      <c r="K71" s="2">
        <v>2017</v>
      </c>
      <c r="L71" s="62"/>
      <c r="M71" s="66"/>
    </row>
    <row r="72" spans="1:15" ht="15" customHeight="1" x14ac:dyDescent="0.2">
      <c r="A72" s="76"/>
      <c r="B72" s="17" t="s">
        <v>116</v>
      </c>
      <c r="C72" s="2" t="s">
        <v>108</v>
      </c>
      <c r="D72" s="2" t="s">
        <v>167</v>
      </c>
      <c r="E72" s="2" t="s">
        <v>168</v>
      </c>
      <c r="F72" s="2">
        <v>13440</v>
      </c>
      <c r="G72" s="2">
        <v>15720</v>
      </c>
      <c r="H72" s="67" t="s">
        <v>180</v>
      </c>
      <c r="I72" s="2" t="s">
        <v>5</v>
      </c>
      <c r="J72" s="7">
        <v>3.01</v>
      </c>
      <c r="K72" s="2">
        <v>2008</v>
      </c>
      <c r="L72" s="62"/>
      <c r="M72" s="66"/>
    </row>
    <row r="73" spans="1:15" ht="15" customHeight="1" x14ac:dyDescent="0.2">
      <c r="A73" s="76"/>
      <c r="B73" s="17" t="s">
        <v>116</v>
      </c>
      <c r="C73" s="2" t="s">
        <v>108</v>
      </c>
      <c r="D73" s="2" t="s">
        <v>167</v>
      </c>
      <c r="E73" s="2" t="s">
        <v>169</v>
      </c>
      <c r="F73" s="2">
        <v>13233</v>
      </c>
      <c r="G73" s="2">
        <v>13533</v>
      </c>
      <c r="H73" s="67" t="s">
        <v>181</v>
      </c>
      <c r="I73" s="2" t="s">
        <v>5</v>
      </c>
      <c r="J73" s="7">
        <v>4.08</v>
      </c>
      <c r="K73" s="2">
        <v>2008</v>
      </c>
      <c r="L73" s="62"/>
      <c r="M73" s="66"/>
    </row>
    <row r="74" spans="1:15" ht="15" customHeight="1" x14ac:dyDescent="0.2">
      <c r="A74" s="76"/>
      <c r="B74" s="17" t="s">
        <v>116</v>
      </c>
      <c r="C74" s="2" t="s">
        <v>108</v>
      </c>
      <c r="D74" s="2" t="s">
        <v>170</v>
      </c>
      <c r="E74" s="2" t="s">
        <v>171</v>
      </c>
      <c r="F74" s="2">
        <v>12400</v>
      </c>
      <c r="G74" s="2">
        <v>12400</v>
      </c>
      <c r="H74" s="67" t="s">
        <v>180</v>
      </c>
      <c r="I74" s="2" t="s">
        <v>5</v>
      </c>
      <c r="J74" s="7">
        <v>4.58</v>
      </c>
      <c r="K74" s="2">
        <v>2008</v>
      </c>
      <c r="L74" s="62"/>
      <c r="M74" s="66"/>
    </row>
    <row r="75" spans="1:15" ht="15" customHeight="1" x14ac:dyDescent="0.2">
      <c r="A75" s="76"/>
      <c r="B75" s="17" t="s">
        <v>116</v>
      </c>
      <c r="C75" s="2" t="s">
        <v>108</v>
      </c>
      <c r="D75" s="2" t="s">
        <v>172</v>
      </c>
      <c r="E75" s="2" t="s">
        <v>173</v>
      </c>
      <c r="F75" s="2">
        <v>12840</v>
      </c>
      <c r="G75" s="2">
        <v>18160</v>
      </c>
      <c r="H75" s="67" t="s">
        <v>180</v>
      </c>
      <c r="I75" s="2" t="s">
        <v>5</v>
      </c>
      <c r="J75" s="7">
        <v>14.54</v>
      </c>
      <c r="K75" s="2">
        <v>2009</v>
      </c>
      <c r="L75" s="62"/>
      <c r="M75" s="66"/>
    </row>
    <row r="76" spans="1:15" ht="15" customHeight="1" x14ac:dyDescent="0.2">
      <c r="A76" s="76"/>
      <c r="B76" s="17" t="s">
        <v>116</v>
      </c>
      <c r="C76" s="2" t="s">
        <v>108</v>
      </c>
      <c r="D76" s="2" t="s">
        <v>134</v>
      </c>
      <c r="E76" s="2" t="s">
        <v>174</v>
      </c>
      <c r="F76" s="2">
        <v>32250</v>
      </c>
      <c r="G76" s="2">
        <v>37800</v>
      </c>
      <c r="H76" s="67" t="s">
        <v>182</v>
      </c>
      <c r="I76" s="2" t="s">
        <v>5</v>
      </c>
      <c r="J76" s="7">
        <v>22.118300000000001</v>
      </c>
      <c r="K76" s="2">
        <v>2014</v>
      </c>
      <c r="L76" s="62"/>
      <c r="M76" s="66"/>
    </row>
    <row r="77" spans="1:15" ht="15" customHeight="1" x14ac:dyDescent="0.2">
      <c r="A77" s="76"/>
      <c r="B77" s="17" t="s">
        <v>116</v>
      </c>
      <c r="C77" s="2" t="s">
        <v>108</v>
      </c>
      <c r="D77" s="2" t="s">
        <v>175</v>
      </c>
      <c r="E77" s="2" t="s">
        <v>176</v>
      </c>
      <c r="F77" s="2">
        <v>10880</v>
      </c>
      <c r="G77" s="2">
        <v>19920</v>
      </c>
      <c r="H77" s="67" t="s">
        <v>183</v>
      </c>
      <c r="I77" s="2" t="s">
        <v>5</v>
      </c>
      <c r="J77" s="7">
        <v>2.0666000000000002</v>
      </c>
      <c r="K77" s="2">
        <v>2012</v>
      </c>
      <c r="L77" s="62"/>
      <c r="M77" s="66"/>
    </row>
    <row r="78" spans="1:15" ht="15" customHeight="1" x14ac:dyDescent="0.2">
      <c r="A78" s="76"/>
      <c r="B78" s="17" t="s">
        <v>116</v>
      </c>
      <c r="C78" s="2" t="s">
        <v>177</v>
      </c>
      <c r="D78" s="2" t="s">
        <v>29</v>
      </c>
      <c r="E78" s="2" t="s">
        <v>178</v>
      </c>
      <c r="F78" s="2">
        <v>12844</v>
      </c>
      <c r="G78" s="2">
        <v>11556</v>
      </c>
      <c r="H78" s="67" t="s">
        <v>184</v>
      </c>
      <c r="I78" s="2" t="s">
        <v>5</v>
      </c>
      <c r="J78" s="7">
        <v>8.61</v>
      </c>
      <c r="K78" s="2">
        <v>2005</v>
      </c>
      <c r="L78" s="62"/>
      <c r="M78" s="66"/>
    </row>
    <row r="79" spans="1:15" ht="15" customHeight="1" x14ac:dyDescent="0.2">
      <c r="A79" s="77"/>
      <c r="B79" s="19" t="s">
        <v>116</v>
      </c>
      <c r="C79" s="4" t="s">
        <v>141</v>
      </c>
      <c r="D79" s="4" t="s">
        <v>3</v>
      </c>
      <c r="E79" s="4" t="s">
        <v>126</v>
      </c>
      <c r="F79" s="4">
        <v>22000</v>
      </c>
      <c r="G79" s="4">
        <v>30000</v>
      </c>
      <c r="H79" s="78" t="s">
        <v>182</v>
      </c>
      <c r="I79" s="4" t="s">
        <v>5</v>
      </c>
      <c r="J79" s="8">
        <v>8.6454000000000004</v>
      </c>
      <c r="K79" s="4">
        <v>2018</v>
      </c>
      <c r="L79" s="65"/>
      <c r="M79" s="48"/>
    </row>
    <row r="80" spans="1:15" ht="15" customHeight="1" x14ac:dyDescent="0.25">
      <c r="A80" s="22"/>
      <c r="B80" s="17" t="s">
        <v>0</v>
      </c>
      <c r="C80" s="2" t="s">
        <v>1</v>
      </c>
      <c r="D80" s="2" t="s">
        <v>2</v>
      </c>
      <c r="E80" s="2" t="s">
        <v>3</v>
      </c>
      <c r="F80" s="2">
        <v>12560</v>
      </c>
      <c r="G80" s="2">
        <v>15080</v>
      </c>
      <c r="H80" s="2" t="s">
        <v>4</v>
      </c>
      <c r="I80" s="2" t="s">
        <v>5</v>
      </c>
      <c r="J80" s="7">
        <v>4.1173999999999999</v>
      </c>
      <c r="K80" s="2">
        <v>2016</v>
      </c>
      <c r="L80" s="62" t="s">
        <v>5</v>
      </c>
      <c r="M80" s="54"/>
      <c r="N80" s="3"/>
      <c r="O80" s="3"/>
    </row>
    <row r="81" spans="1:15" ht="15" customHeight="1" x14ac:dyDescent="0.25">
      <c r="A81" s="23"/>
      <c r="B81" s="17" t="s">
        <v>6</v>
      </c>
      <c r="C81" s="2" t="s">
        <v>7</v>
      </c>
      <c r="D81" s="2" t="s">
        <v>2</v>
      </c>
      <c r="E81" s="2" t="s">
        <v>8</v>
      </c>
      <c r="F81" s="2">
        <v>18700</v>
      </c>
      <c r="G81" s="2">
        <v>24667</v>
      </c>
      <c r="H81" s="2" t="s">
        <v>9</v>
      </c>
      <c r="I81" s="2" t="s">
        <v>5</v>
      </c>
      <c r="J81" s="7">
        <v>13.6624</v>
      </c>
      <c r="K81" s="2">
        <v>2017</v>
      </c>
      <c r="L81" s="62" t="s">
        <v>5</v>
      </c>
      <c r="M81" s="54"/>
      <c r="N81" s="3"/>
      <c r="O81" s="3"/>
    </row>
    <row r="82" spans="1:15" ht="15" customHeight="1" x14ac:dyDescent="0.25">
      <c r="A82" s="23"/>
      <c r="B82" s="17" t="s">
        <v>6</v>
      </c>
      <c r="C82" s="2" t="s">
        <v>10</v>
      </c>
      <c r="D82" s="2" t="s">
        <v>2</v>
      </c>
      <c r="E82" s="2" t="s">
        <v>11</v>
      </c>
      <c r="F82" s="2">
        <v>11018</v>
      </c>
      <c r="G82" s="2">
        <v>12073</v>
      </c>
      <c r="H82" s="2" t="s">
        <v>12</v>
      </c>
      <c r="I82" s="2" t="s">
        <v>5</v>
      </c>
      <c r="J82" s="7">
        <v>21.1022</v>
      </c>
      <c r="K82" s="2">
        <v>2015</v>
      </c>
      <c r="L82" s="62" t="s">
        <v>19</v>
      </c>
      <c r="M82" s="49">
        <v>2007</v>
      </c>
      <c r="N82" s="3"/>
      <c r="O82" s="3"/>
    </row>
    <row r="83" spans="1:15" ht="15" customHeight="1" x14ac:dyDescent="0.25">
      <c r="A83" s="23"/>
      <c r="B83" s="17" t="s">
        <v>13</v>
      </c>
      <c r="C83" s="2" t="s">
        <v>14</v>
      </c>
      <c r="D83" s="2" t="s">
        <v>2</v>
      </c>
      <c r="E83" s="2" t="s">
        <v>11</v>
      </c>
      <c r="F83" s="2">
        <v>12000</v>
      </c>
      <c r="G83" s="2">
        <v>22333</v>
      </c>
      <c r="H83" s="2" t="s">
        <v>15</v>
      </c>
      <c r="I83" s="2" t="s">
        <v>5</v>
      </c>
      <c r="J83" s="7">
        <v>7.0530999999999997</v>
      </c>
      <c r="K83" s="2">
        <v>2019</v>
      </c>
      <c r="L83" s="62" t="s">
        <v>19</v>
      </c>
      <c r="M83" s="49">
        <v>2007</v>
      </c>
      <c r="N83" s="3"/>
      <c r="O83" s="3"/>
    </row>
    <row r="84" spans="1:15" ht="15" customHeight="1" x14ac:dyDescent="0.25">
      <c r="A84" s="23" t="s">
        <v>57</v>
      </c>
      <c r="B84" s="17" t="s">
        <v>16</v>
      </c>
      <c r="C84" s="2" t="s">
        <v>17</v>
      </c>
      <c r="D84" s="2" t="s">
        <v>2</v>
      </c>
      <c r="E84" s="2" t="s">
        <v>3</v>
      </c>
      <c r="F84" s="2">
        <v>16000</v>
      </c>
      <c r="G84" s="2">
        <v>22520</v>
      </c>
      <c r="H84" s="2" t="s">
        <v>18</v>
      </c>
      <c r="I84" s="2" t="s">
        <v>5</v>
      </c>
      <c r="J84" s="7">
        <v>4.3691000000000004</v>
      </c>
      <c r="K84" s="2">
        <v>2015</v>
      </c>
      <c r="L84" s="62" t="s">
        <v>19</v>
      </c>
      <c r="M84" s="18" t="s">
        <v>20</v>
      </c>
      <c r="N84" s="3"/>
      <c r="O84" s="3"/>
    </row>
    <row r="85" spans="1:15" ht="15" customHeight="1" x14ac:dyDescent="0.25">
      <c r="A85" s="23"/>
      <c r="B85" s="17" t="s">
        <v>21</v>
      </c>
      <c r="C85" s="2" t="s">
        <v>22</v>
      </c>
      <c r="D85" s="2" t="s">
        <v>2</v>
      </c>
      <c r="E85" s="2" t="s">
        <v>11</v>
      </c>
      <c r="F85" s="2">
        <v>11640</v>
      </c>
      <c r="G85" s="2">
        <v>14000</v>
      </c>
      <c r="H85" s="2" t="s">
        <v>23</v>
      </c>
      <c r="I85" s="2" t="s">
        <v>5</v>
      </c>
      <c r="J85" s="7">
        <v>13.694699999999999</v>
      </c>
      <c r="K85" s="2">
        <v>2016</v>
      </c>
      <c r="L85" s="62" t="s">
        <v>5</v>
      </c>
      <c r="M85" s="18"/>
      <c r="N85" s="3"/>
      <c r="O85" s="3"/>
    </row>
    <row r="86" spans="1:15" ht="15" customHeight="1" x14ac:dyDescent="0.25">
      <c r="A86" s="23"/>
      <c r="B86" s="17" t="s">
        <v>21</v>
      </c>
      <c r="C86" s="2" t="s">
        <v>24</v>
      </c>
      <c r="D86" s="2" t="s">
        <v>2</v>
      </c>
      <c r="E86" s="2" t="s">
        <v>11</v>
      </c>
      <c r="F86" s="2">
        <v>10600</v>
      </c>
      <c r="G86" s="2">
        <v>11480</v>
      </c>
      <c r="H86" s="2" t="s">
        <v>25</v>
      </c>
      <c r="I86" s="2" t="s">
        <v>5</v>
      </c>
      <c r="J86" s="7">
        <v>10.2758</v>
      </c>
      <c r="K86" s="2">
        <v>2014</v>
      </c>
      <c r="L86" s="62" t="s">
        <v>5</v>
      </c>
      <c r="M86" s="18"/>
      <c r="N86" s="3"/>
      <c r="O86" s="3"/>
    </row>
    <row r="87" spans="1:15" ht="15" customHeight="1" x14ac:dyDescent="0.25">
      <c r="A87" s="23"/>
      <c r="B87" s="17" t="s">
        <v>21</v>
      </c>
      <c r="C87" s="2" t="s">
        <v>26</v>
      </c>
      <c r="D87" s="2" t="s">
        <v>2</v>
      </c>
      <c r="E87" s="2" t="s">
        <v>11</v>
      </c>
      <c r="F87" s="2">
        <v>13880</v>
      </c>
      <c r="G87" s="2">
        <v>13880</v>
      </c>
      <c r="H87" s="2" t="s">
        <v>27</v>
      </c>
      <c r="I87" s="2" t="s">
        <v>5</v>
      </c>
      <c r="J87" s="7">
        <v>12.4594</v>
      </c>
      <c r="K87" s="2">
        <v>2015</v>
      </c>
      <c r="L87" s="62" t="s">
        <v>5</v>
      </c>
      <c r="M87" s="18"/>
      <c r="N87" s="3"/>
      <c r="O87" s="3"/>
    </row>
    <row r="88" spans="1:15" ht="15" customHeight="1" x14ac:dyDescent="0.25">
      <c r="A88" s="23"/>
      <c r="B88" s="17" t="s">
        <v>13</v>
      </c>
      <c r="C88" s="2" t="s">
        <v>28</v>
      </c>
      <c r="D88" s="2" t="s">
        <v>2</v>
      </c>
      <c r="E88" s="2" t="s">
        <v>29</v>
      </c>
      <c r="F88" s="2">
        <v>14740</v>
      </c>
      <c r="G88" s="2">
        <v>16580</v>
      </c>
      <c r="H88" s="2" t="s">
        <v>30</v>
      </c>
      <c r="I88" s="2" t="s">
        <v>5</v>
      </c>
      <c r="J88" s="7">
        <v>23.273399999999999</v>
      </c>
      <c r="K88" s="2">
        <v>2018</v>
      </c>
      <c r="L88" s="62" t="s">
        <v>5</v>
      </c>
      <c r="M88" s="18"/>
      <c r="N88" s="3"/>
      <c r="O88" s="3"/>
    </row>
    <row r="89" spans="1:15" ht="15" customHeight="1" x14ac:dyDescent="0.25">
      <c r="A89" s="23"/>
      <c r="B89" s="17" t="s">
        <v>21</v>
      </c>
      <c r="C89" s="2" t="s">
        <v>26</v>
      </c>
      <c r="D89" s="2" t="s">
        <v>2</v>
      </c>
      <c r="E89" s="2" t="s">
        <v>11</v>
      </c>
      <c r="F89" s="2">
        <v>12800</v>
      </c>
      <c r="G89" s="2">
        <v>12800</v>
      </c>
      <c r="H89" s="2" t="s">
        <v>31</v>
      </c>
      <c r="I89" s="2" t="s">
        <v>5</v>
      </c>
      <c r="J89" s="7">
        <v>3.9346000000000001</v>
      </c>
      <c r="K89" s="2">
        <v>2015</v>
      </c>
      <c r="L89" s="62" t="s">
        <v>5</v>
      </c>
      <c r="M89" s="18"/>
      <c r="N89" s="3"/>
      <c r="O89" s="3"/>
    </row>
    <row r="90" spans="1:15" ht="15" customHeight="1" x14ac:dyDescent="0.25">
      <c r="A90" s="24"/>
      <c r="B90" s="19" t="s">
        <v>32</v>
      </c>
      <c r="C90" s="4" t="s">
        <v>33</v>
      </c>
      <c r="D90" s="4" t="s">
        <v>34</v>
      </c>
      <c r="E90" s="4" t="s">
        <v>35</v>
      </c>
      <c r="F90" s="4">
        <v>11579</v>
      </c>
      <c r="G90" s="4">
        <v>11579</v>
      </c>
      <c r="H90" s="4" t="s">
        <v>36</v>
      </c>
      <c r="I90" s="4" t="s">
        <v>5</v>
      </c>
      <c r="J90" s="8">
        <v>25.1999</v>
      </c>
      <c r="K90" s="4">
        <v>2015</v>
      </c>
      <c r="L90" s="65">
        <v>2010</v>
      </c>
      <c r="M90" s="46" t="s">
        <v>97</v>
      </c>
      <c r="N90" s="3"/>
      <c r="O90" s="3"/>
    </row>
    <row r="91" spans="1:15" x14ac:dyDescent="0.25">
      <c r="E91" s="1" t="s">
        <v>103</v>
      </c>
      <c r="F91" s="6">
        <f>SUM(F53:F90)/38</f>
        <v>15763.894736842105</v>
      </c>
      <c r="J91" s="5">
        <f>SUM(J53:J90)</f>
        <v>404.71039999999994</v>
      </c>
    </row>
    <row r="94" spans="1:15" x14ac:dyDescent="0.25">
      <c r="C94" s="39" t="s">
        <v>89</v>
      </c>
    </row>
    <row r="95" spans="1:15" x14ac:dyDescent="0.25">
      <c r="C95" s="39" t="s">
        <v>90</v>
      </c>
    </row>
    <row r="96" spans="1:15" x14ac:dyDescent="0.25">
      <c r="C96" s="39" t="s">
        <v>91</v>
      </c>
      <c r="E96" s="1" t="s">
        <v>93</v>
      </c>
      <c r="F96" s="39" t="s">
        <v>92</v>
      </c>
    </row>
    <row r="97" spans="2:15" x14ac:dyDescent="0.25">
      <c r="B97" s="1" t="s">
        <v>101</v>
      </c>
      <c r="C97" s="39" t="s">
        <v>94</v>
      </c>
    </row>
    <row r="98" spans="2:15" x14ac:dyDescent="0.25">
      <c r="C98" s="39" t="s">
        <v>95</v>
      </c>
      <c r="N98" s="1">
        <v>175</v>
      </c>
      <c r="O98" s="1" t="s">
        <v>64</v>
      </c>
    </row>
    <row r="99" spans="2:15" x14ac:dyDescent="0.25">
      <c r="C99" s="39" t="s">
        <v>96</v>
      </c>
      <c r="N99" s="1">
        <v>205</v>
      </c>
      <c r="O99" s="1" t="s">
        <v>100</v>
      </c>
    </row>
    <row r="109" spans="2:15" x14ac:dyDescent="0.25">
      <c r="C109" s="39" t="s">
        <v>102</v>
      </c>
    </row>
  </sheetData>
  <autoFilter ref="A50:O91"/>
  <mergeCells count="5">
    <mergeCell ref="B3:H3"/>
    <mergeCell ref="B52:M52"/>
    <mergeCell ref="B7:M7"/>
    <mergeCell ref="A59:A79"/>
    <mergeCell ref="A20:A4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Jorgenson, Greg FLNR:EX</dc:creator>
  <cp:lastModifiedBy>Jorgenson, Greg FLNR:EX</cp:lastModifiedBy>
  <dcterms:created xsi:type="dcterms:W3CDTF">2019-12-10T22:20:17Z</dcterms:created>
  <dcterms:modified xsi:type="dcterms:W3CDTF">2020-02-05T19:03:56Z</dcterms:modified>
</cp:coreProperties>
</file>